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615"/>
  </bookViews>
  <sheets>
    <sheet name="2.1.4_2014" sheetId="1" r:id="rId1"/>
  </sheets>
  <definedNames>
    <definedName name="\a">'2.1.4_2014'!#REF!</definedName>
    <definedName name="\f">'2.1.4_2014'!#REF!</definedName>
    <definedName name="\i">'2.1.4_2014'!#REF!</definedName>
    <definedName name="_Regression_Int" localSheetId="0" hidden="1">1</definedName>
    <definedName name="A_IMPRESIÓN_IM">'2.1.4_2014'!$A$1:$M$58</definedName>
    <definedName name="_xlnm.Print_Area" localSheetId="0">'2.1.4_2014'!$A$1:$M$51</definedName>
    <definedName name="Imprimir_área_IM" localSheetId="0">'2.1.4_2014'!$A$1:$M$53</definedName>
  </definedNames>
  <calcPr calcId="125725"/>
</workbook>
</file>

<file path=xl/calcChain.xml><?xml version="1.0" encoding="utf-8"?>
<calcChain xmlns="http://schemas.openxmlformats.org/spreadsheetml/2006/main">
  <c r="M31" i="1"/>
  <c r="C31" s="1"/>
  <c r="M37"/>
  <c r="M35"/>
  <c r="C35" s="1"/>
  <c r="M29"/>
  <c r="L25"/>
  <c r="M25"/>
  <c r="L13"/>
  <c r="K13"/>
  <c r="I13"/>
  <c r="G13"/>
  <c r="E13"/>
  <c r="C41"/>
  <c r="C40"/>
  <c r="C37"/>
  <c r="C33"/>
  <c r="C27"/>
  <c r="C25"/>
  <c r="C23"/>
  <c r="C21"/>
  <c r="C19"/>
  <c r="C17"/>
  <c r="C15"/>
  <c r="B37"/>
  <c r="B35"/>
  <c r="B33"/>
  <c r="B31"/>
  <c r="B29"/>
  <c r="B27"/>
  <c r="B25"/>
  <c r="B23"/>
  <c r="B21"/>
  <c r="B19"/>
  <c r="B17"/>
  <c r="B15"/>
  <c r="M13"/>
  <c r="C29"/>
  <c r="C13" s="1"/>
</calcChain>
</file>

<file path=xl/sharedStrings.xml><?xml version="1.0" encoding="utf-8"?>
<sst xmlns="http://schemas.openxmlformats.org/spreadsheetml/2006/main" count="44" uniqueCount="37">
  <si>
    <t>Mes</t>
  </si>
  <si>
    <t>Total</t>
  </si>
  <si>
    <t>Locales</t>
  </si>
  <si>
    <t>Pago Exterior</t>
  </si>
  <si>
    <t>Pago a Domicilio</t>
  </si>
  <si>
    <t>Número (1)</t>
  </si>
  <si>
    <t>Monto (2)</t>
  </si>
  <si>
    <t>Número</t>
  </si>
  <si>
    <t>Monto</t>
  </si>
  <si>
    <t>Enero</t>
  </si>
  <si>
    <t>Febrero (5)</t>
  </si>
  <si>
    <t>Marzo</t>
  </si>
  <si>
    <t>Abril</t>
  </si>
  <si>
    <t>Mayo</t>
  </si>
  <si>
    <t>Junio</t>
  </si>
  <si>
    <t>Julio  (6)</t>
  </si>
  <si>
    <t>Agosto</t>
  </si>
  <si>
    <t>Septiembre</t>
  </si>
  <si>
    <t>Octubre</t>
  </si>
  <si>
    <t>Noviembre</t>
  </si>
  <si>
    <t>Diciembre</t>
  </si>
  <si>
    <t>Aguinaldo</t>
  </si>
  <si>
    <t>1a parte (8)</t>
  </si>
  <si>
    <t>2a. parte (7)</t>
  </si>
  <si>
    <t xml:space="preserve"> (3) Se incluye el costo de primeros pagos trato especial, pagos únicos, primeros pagos locales y foráneos de Cuenta individual y  pagos por cuenta unitaria.</t>
  </si>
  <si>
    <t xml:space="preserve"> (1) Número de cheques.</t>
  </si>
  <si>
    <t xml:space="preserve"> (2) Se considera el gasto de Pensiones Ordinaria, Cuenta Indvidual y Trato Especial.</t>
  </si>
  <si>
    <t xml:space="preserve"> (6) Se incluye el pago de 5 dias adicionales por ajuste al calendario anual .</t>
  </si>
  <si>
    <t xml:space="preserve">Otro Monto            (4)          </t>
  </si>
  <si>
    <t xml:space="preserve">  Extraordinarios Monto (3)</t>
  </si>
  <si>
    <t>Estados</t>
  </si>
  <si>
    <t xml:space="preserve"> (5) Se incluye la repercusión del incremento derivado de la reforma al artìculo 57 del mes de enero, autorizado a partir del 1 de enero.</t>
  </si>
  <si>
    <t xml:space="preserve"> (7) Se pagó en el mes de enero.</t>
  </si>
  <si>
    <t xml:space="preserve"> (8) Se pagó en el mes de noviembre.</t>
  </si>
  <si>
    <t>2.1.4 Costo de Pensiones y Número de Cheques ( Miles de Pesos ) 
(Ordinarias, Trato Especial, 10° Transitorio y Cuenta Individual)</t>
  </si>
  <si>
    <t>Anuario Estadístico 2014</t>
  </si>
  <si>
    <t xml:space="preserve"> (4) Se incluye de Trato Especial:  Seguro Colecivo de Vida a cargo del ISSSTE y cheques cancelados. De Nómina Ordinaria: Los cheques cancelados, recuperación de pensiones a través de gastos de funeral, seguro colectivo de vida a cargo del ISSSTE.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</si>
</sst>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0.00_)"/>
    <numFmt numFmtId="165" formatCode="#,##0.0_);\(#,##0.0\)"/>
    <numFmt numFmtId="166" formatCode="#,##0_);\(#,##0\)"/>
    <numFmt numFmtId="167" formatCode="&quot;$&quot;#,##0.0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indexed="8"/>
      <name val="Soberana Sans Light"/>
      <family val="3"/>
    </font>
    <font>
      <sz val="12"/>
      <name val="Soberana Sans Light"/>
      <family val="3"/>
    </font>
    <font>
      <sz val="11"/>
      <color indexed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39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NumberFormat="1" applyFont="1" applyAlignment="1" applyProtection="1">
      <alignment horizontal="right"/>
    </xf>
    <xf numFmtId="164" fontId="5" fillId="0" borderId="0" xfId="0" applyFont="1"/>
    <xf numFmtId="164" fontId="7" fillId="0" borderId="0" xfId="0" applyFont="1"/>
    <xf numFmtId="165" fontId="7" fillId="0" borderId="0" xfId="0" applyNumberFormat="1" applyFont="1" applyProtection="1"/>
    <xf numFmtId="164" fontId="8" fillId="0" borderId="0" xfId="0" applyFont="1"/>
    <xf numFmtId="165" fontId="8" fillId="0" borderId="0" xfId="0" applyNumberFormat="1" applyFont="1" applyProtection="1"/>
    <xf numFmtId="164" fontId="9" fillId="0" borderId="0" xfId="0" applyFont="1"/>
    <xf numFmtId="165" fontId="9" fillId="0" borderId="0" xfId="0" applyNumberFormat="1" applyFont="1" applyProtection="1"/>
    <xf numFmtId="166" fontId="9" fillId="0" borderId="0" xfId="0" applyNumberFormat="1" applyFont="1" applyProtection="1"/>
    <xf numFmtId="166" fontId="9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/>
    <xf numFmtId="164" fontId="5" fillId="0" borderId="0" xfId="0" applyFont="1" applyAlignment="1"/>
    <xf numFmtId="164" fontId="2" fillId="0" borderId="0" xfId="0" applyFont="1" applyAlignment="1" applyProtection="1"/>
    <xf numFmtId="164" fontId="2" fillId="0" borderId="0" xfId="0" applyFont="1" applyAlignment="1"/>
    <xf numFmtId="164" fontId="8" fillId="0" borderId="0" xfId="0" applyNumberFormat="1" applyFont="1" applyAlignment="1" applyProtection="1"/>
    <xf numFmtId="164" fontId="9" fillId="0" borderId="0" xfId="0" applyFont="1" applyAlignment="1"/>
    <xf numFmtId="164" fontId="9" fillId="0" borderId="0" xfId="0" applyNumberFormat="1" applyFont="1" applyAlignment="1" applyProtection="1"/>
    <xf numFmtId="164" fontId="9" fillId="0" borderId="0" xfId="0" quotePrefix="1" applyNumberFormat="1" applyFont="1" applyAlignment="1" applyProtection="1"/>
    <xf numFmtId="164" fontId="7" fillId="0" borderId="0" xfId="0" applyNumberFormat="1" applyFont="1" applyAlignment="1" applyProtection="1"/>
    <xf numFmtId="164" fontId="7" fillId="0" borderId="0" xfId="0" applyFont="1" applyAlignment="1" applyProtection="1"/>
    <xf numFmtId="164" fontId="0" fillId="0" borderId="0" xfId="0" applyAlignment="1"/>
    <xf numFmtId="164" fontId="9" fillId="0" borderId="1" xfId="0" applyNumberFormat="1" applyFont="1" applyBorder="1" applyAlignment="1" applyProtection="1"/>
    <xf numFmtId="164" fontId="9" fillId="0" borderId="1" xfId="0" applyFont="1" applyBorder="1"/>
    <xf numFmtId="165" fontId="9" fillId="0" borderId="1" xfId="0" applyNumberFormat="1" applyFont="1" applyBorder="1" applyProtection="1"/>
    <xf numFmtId="164" fontId="12" fillId="0" borderId="0" xfId="0" applyNumberFormat="1" applyFont="1" applyAlignment="1" applyProtection="1">
      <protection locked="0"/>
    </xf>
    <xf numFmtId="164" fontId="11" fillId="0" borderId="2" xfId="0" applyNumberFormat="1" applyFont="1" applyFill="1" applyBorder="1" applyAlignment="1" applyProtection="1">
      <alignment horizontal="center" vertical="center"/>
    </xf>
    <xf numFmtId="167" fontId="8" fillId="0" borderId="0" xfId="1" applyNumberFormat="1" applyFont="1" applyProtection="1"/>
    <xf numFmtId="167" fontId="9" fillId="0" borderId="0" xfId="1" applyNumberFormat="1" applyFont="1"/>
    <xf numFmtId="167" fontId="9" fillId="0" borderId="0" xfId="1" applyNumberFormat="1" applyFont="1" applyProtection="1"/>
    <xf numFmtId="167" fontId="9" fillId="0" borderId="0" xfId="1" applyNumberFormat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 vertical="center" wrapText="1"/>
    </xf>
    <xf numFmtId="164" fontId="10" fillId="0" borderId="0" xfId="0" applyFont="1" applyAlignment="1">
      <alignment horizontal="right"/>
    </xf>
    <xf numFmtId="49" fontId="6" fillId="0" borderId="0" xfId="0" applyNumberFormat="1" applyFont="1" applyAlignment="1" applyProtection="1">
      <alignment horizontal="center" wrapText="1"/>
    </xf>
    <xf numFmtId="49" fontId="6" fillId="0" borderId="0" xfId="0" quotePrefix="1" applyNumberFormat="1" applyFont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center" vertical="center" wrapText="1"/>
    </xf>
    <xf numFmtId="164" fontId="11" fillId="0" borderId="2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154517</xdr:colOff>
      <xdr:row>4</xdr:row>
      <xdr:rowOff>190500</xdr:rowOff>
    </xdr:to>
    <xdr:pic>
      <xdr:nvPicPr>
        <xdr:cNvPr id="110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9050" y="0"/>
          <a:ext cx="24860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409575</xdr:colOff>
      <xdr:row>0</xdr:row>
      <xdr:rowOff>0</xdr:rowOff>
    </xdr:from>
    <xdr:to>
      <xdr:col>12</xdr:col>
      <xdr:colOff>1366677</xdr:colOff>
      <xdr:row>4</xdr:row>
      <xdr:rowOff>152400</xdr:rowOff>
    </xdr:to>
    <xdr:pic>
      <xdr:nvPicPr>
        <xdr:cNvPr id="110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6021050" y="0"/>
          <a:ext cx="237632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Hoja1">
    <pageSetUpPr fitToPage="1"/>
  </sheetPr>
  <dimension ref="A1:M54"/>
  <sheetViews>
    <sheetView showGridLines="0" tabSelected="1" zoomScale="80" zoomScaleNormal="80" zoomScaleSheetLayoutView="70" workbookViewId="0">
      <selection activeCell="A8" sqref="A8:M8"/>
    </sheetView>
  </sheetViews>
  <sheetFormatPr baseColWidth="10" defaultColWidth="12.625" defaultRowHeight="12"/>
  <cols>
    <col min="1" max="1" width="15.375" style="23" customWidth="1"/>
    <col min="2" max="2" width="15.375" customWidth="1"/>
    <col min="3" max="3" width="18.625" customWidth="1"/>
    <col min="4" max="4" width="15.375" customWidth="1"/>
    <col min="5" max="5" width="18.625" customWidth="1"/>
    <col min="6" max="6" width="15.375" customWidth="1"/>
    <col min="7" max="7" width="18.625" customWidth="1"/>
    <col min="8" max="8" width="15.375" customWidth="1"/>
    <col min="9" max="9" width="18.625" customWidth="1"/>
    <col min="10" max="10" width="15.375" customWidth="1"/>
    <col min="11" max="13" width="18.625" customWidth="1"/>
  </cols>
  <sheetData>
    <row r="1" spans="1:13" s="2" customFormat="1" ht="15.75" customHeight="1">
      <c r="A1" s="1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" customFormat="1" ht="15.75" customHeight="1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5.75" customHeight="1">
      <c r="A3" s="1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2" customFormat="1" ht="15.75" customHeight="1">
      <c r="A4" s="1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2" customFormat="1" ht="15.75" customHeight="1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4" customFormat="1" ht="17.25" customHeight="1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s="4" customFormat="1" ht="12.75" customHeight="1">
      <c r="A7" s="14"/>
    </row>
    <row r="8" spans="1:13" s="4" customFormat="1" ht="38.25" customHeight="1">
      <c r="A8" s="35" t="s">
        <v>34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2.75" customHeight="1">
      <c r="A9" s="1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" customHeight="1">
      <c r="A10" s="37" t="s">
        <v>0</v>
      </c>
      <c r="B10" s="38" t="s">
        <v>1</v>
      </c>
      <c r="C10" s="38"/>
      <c r="D10" s="38" t="s">
        <v>30</v>
      </c>
      <c r="E10" s="38"/>
      <c r="F10" s="38" t="s">
        <v>2</v>
      </c>
      <c r="G10" s="38"/>
      <c r="H10" s="38" t="s">
        <v>3</v>
      </c>
      <c r="I10" s="38"/>
      <c r="J10" s="37" t="s">
        <v>4</v>
      </c>
      <c r="K10" s="37"/>
      <c r="L10" s="37" t="s">
        <v>29</v>
      </c>
      <c r="M10" s="37" t="s">
        <v>28</v>
      </c>
    </row>
    <row r="11" spans="1:13" ht="24" customHeight="1">
      <c r="A11" s="37"/>
      <c r="B11" s="28" t="s">
        <v>5</v>
      </c>
      <c r="C11" s="28" t="s">
        <v>6</v>
      </c>
      <c r="D11" s="28" t="s">
        <v>7</v>
      </c>
      <c r="E11" s="28" t="s">
        <v>8</v>
      </c>
      <c r="F11" s="28" t="s">
        <v>7</v>
      </c>
      <c r="G11" s="28" t="s">
        <v>8</v>
      </c>
      <c r="H11" s="28" t="s">
        <v>7</v>
      </c>
      <c r="I11" s="28" t="s">
        <v>8</v>
      </c>
      <c r="J11" s="28" t="s">
        <v>7</v>
      </c>
      <c r="K11" s="28" t="s">
        <v>8</v>
      </c>
      <c r="L11" s="37"/>
      <c r="M11" s="37"/>
    </row>
    <row r="12" spans="1:13" s="9" customFormat="1" ht="14.25" customHeight="1">
      <c r="A12" s="18"/>
    </row>
    <row r="13" spans="1:13" s="7" customFormat="1" ht="14.25" customHeight="1">
      <c r="A13" s="17" t="s">
        <v>1</v>
      </c>
      <c r="C13" s="29">
        <f>SUM(C15:C41)</f>
        <v>135514093.19999999</v>
      </c>
      <c r="E13" s="29">
        <f>SUM(E15:E41)</f>
        <v>97686133.400000006</v>
      </c>
      <c r="G13" s="29">
        <f>SUM(G15:G41)</f>
        <v>31954273.800000001</v>
      </c>
      <c r="H13" s="8"/>
      <c r="I13" s="29">
        <f>SUM(I15:I41)</f>
        <v>79734.200000000012</v>
      </c>
      <c r="J13" s="8"/>
      <c r="K13" s="29">
        <f>SUM(K15:K41)</f>
        <v>807.9</v>
      </c>
      <c r="L13" s="29">
        <f>SUM(L15:L41)</f>
        <v>6565415.1999999993</v>
      </c>
      <c r="M13" s="29">
        <f>SUM(M15:M41)</f>
        <v>-772271.29999999993</v>
      </c>
    </row>
    <row r="14" spans="1:13" s="9" customFormat="1" ht="15" customHeight="1">
      <c r="A14" s="18"/>
      <c r="C14" s="30"/>
      <c r="E14" s="30"/>
      <c r="G14" s="30"/>
      <c r="I14" s="30"/>
      <c r="K14" s="30"/>
      <c r="L14" s="31"/>
      <c r="M14" s="30"/>
    </row>
    <row r="15" spans="1:13" s="9" customFormat="1" ht="13.5" customHeight="1">
      <c r="A15" s="19" t="s">
        <v>9</v>
      </c>
      <c r="B15" s="11">
        <f>D15+F15+H15+J15</f>
        <v>880699</v>
      </c>
      <c r="C15" s="31">
        <f>SUM(E15+G15+I15+K15+L15+M15)</f>
        <v>8971727.3000000007</v>
      </c>
      <c r="D15" s="11">
        <v>629892</v>
      </c>
      <c r="E15" s="31">
        <v>6670260.4000000004</v>
      </c>
      <c r="F15" s="11">
        <v>249996</v>
      </c>
      <c r="G15" s="31">
        <v>2236587.1</v>
      </c>
      <c r="H15" s="11">
        <v>805</v>
      </c>
      <c r="I15" s="31">
        <v>5510.6</v>
      </c>
      <c r="J15" s="11">
        <v>6</v>
      </c>
      <c r="K15" s="31">
        <v>48.4</v>
      </c>
      <c r="L15" s="31">
        <v>97848.4</v>
      </c>
      <c r="M15" s="31">
        <v>-38527.599999999999</v>
      </c>
    </row>
    <row r="16" spans="1:13" s="9" customFormat="1" ht="13.5" customHeight="1">
      <c r="A16" s="18"/>
      <c r="B16" s="11"/>
      <c r="C16" s="31"/>
      <c r="D16" s="11"/>
      <c r="E16" s="31"/>
      <c r="F16" s="11"/>
      <c r="G16" s="31"/>
      <c r="H16" s="11"/>
      <c r="I16" s="31"/>
      <c r="J16" s="11"/>
      <c r="K16" s="31"/>
      <c r="L16" s="31"/>
      <c r="M16" s="31"/>
    </row>
    <row r="17" spans="1:13" s="9" customFormat="1" ht="13.5" customHeight="1">
      <c r="A17" s="19" t="s">
        <v>10</v>
      </c>
      <c r="B17" s="11">
        <f>D17+F17+H17+J17</f>
        <v>879017</v>
      </c>
      <c r="C17" s="31">
        <f>SUM(E17+G17+I17+K17+L17+M17)</f>
        <v>9792122.9999999981</v>
      </c>
      <c r="D17" s="11">
        <v>629516</v>
      </c>
      <c r="E17" s="31">
        <v>7202903.5999999996</v>
      </c>
      <c r="F17" s="11">
        <v>248697</v>
      </c>
      <c r="G17" s="31">
        <v>2408680.5</v>
      </c>
      <c r="H17" s="11">
        <v>798</v>
      </c>
      <c r="I17" s="31">
        <v>6041.9</v>
      </c>
      <c r="J17" s="11">
        <v>6</v>
      </c>
      <c r="K17" s="31">
        <v>52.7</v>
      </c>
      <c r="L17" s="31">
        <v>238815.6</v>
      </c>
      <c r="M17" s="31">
        <v>-64371.3</v>
      </c>
    </row>
    <row r="18" spans="1:13" s="9" customFormat="1" ht="13.5" customHeight="1">
      <c r="A18" s="18"/>
      <c r="B18" s="11"/>
      <c r="C18" s="31"/>
      <c r="D18" s="11"/>
      <c r="E18" s="32"/>
      <c r="F18" s="11"/>
      <c r="G18" s="32"/>
      <c r="H18" s="11"/>
      <c r="I18" s="32"/>
      <c r="J18" s="11"/>
      <c r="K18" s="32"/>
      <c r="L18" s="31"/>
      <c r="M18" s="31"/>
    </row>
    <row r="19" spans="1:13" s="9" customFormat="1" ht="13.5" customHeight="1">
      <c r="A19" s="19" t="s">
        <v>11</v>
      </c>
      <c r="B19" s="11">
        <f>D19+F19+H19+J19</f>
        <v>884088</v>
      </c>
      <c r="C19" s="31">
        <f>SUM(E19+G19+I19+K19+L19+M19)</f>
        <v>9700841.0999999996</v>
      </c>
      <c r="D19" s="11">
        <v>634174</v>
      </c>
      <c r="E19" s="31">
        <v>7031193.0999999996</v>
      </c>
      <c r="F19" s="11">
        <v>249110</v>
      </c>
      <c r="G19" s="31">
        <v>2327778.1</v>
      </c>
      <c r="H19" s="11">
        <v>798</v>
      </c>
      <c r="I19" s="31">
        <v>5704.5</v>
      </c>
      <c r="J19" s="11">
        <v>6</v>
      </c>
      <c r="K19" s="31">
        <v>50.5</v>
      </c>
      <c r="L19" s="31">
        <v>389626.8</v>
      </c>
      <c r="M19" s="31">
        <v>-53511.9</v>
      </c>
    </row>
    <row r="20" spans="1:13" s="9" customFormat="1" ht="13.5" customHeight="1">
      <c r="A20" s="18"/>
      <c r="B20" s="11"/>
      <c r="C20" s="31"/>
      <c r="D20" s="11"/>
      <c r="E20" s="31"/>
      <c r="F20" s="11"/>
      <c r="G20" s="31"/>
      <c r="H20" s="11"/>
      <c r="I20" s="31"/>
      <c r="J20" s="11"/>
      <c r="K20" s="31"/>
      <c r="L20" s="31"/>
      <c r="M20" s="31"/>
    </row>
    <row r="21" spans="1:13" s="9" customFormat="1" ht="13.5" customHeight="1">
      <c r="A21" s="19" t="s">
        <v>12</v>
      </c>
      <c r="B21" s="11">
        <f>D21+F21+H21+J21</f>
        <v>893725</v>
      </c>
      <c r="C21" s="31">
        <f>SUM(E21+G21+I21+K21+L21+M21)</f>
        <v>10263684.800000001</v>
      </c>
      <c r="D21" s="11">
        <v>642782</v>
      </c>
      <c r="E21" s="31">
        <v>7151108.5</v>
      </c>
      <c r="F21" s="11">
        <v>250131</v>
      </c>
      <c r="G21" s="31">
        <v>2344892.2000000002</v>
      </c>
      <c r="H21" s="11">
        <v>806</v>
      </c>
      <c r="I21" s="31">
        <v>5808.8</v>
      </c>
      <c r="J21" s="11">
        <v>6</v>
      </c>
      <c r="K21" s="31">
        <v>50.5</v>
      </c>
      <c r="L21" s="31">
        <v>810683.8</v>
      </c>
      <c r="M21" s="31">
        <v>-48859</v>
      </c>
    </row>
    <row r="22" spans="1:13" s="9" customFormat="1" ht="13.5" customHeight="1">
      <c r="A22" s="18"/>
      <c r="B22" s="11"/>
      <c r="C22" s="31"/>
      <c r="D22" s="12"/>
      <c r="E22" s="31"/>
      <c r="F22" s="12"/>
      <c r="G22" s="31"/>
      <c r="H22" s="12"/>
      <c r="I22" s="31"/>
      <c r="J22" s="12"/>
      <c r="K22" s="31"/>
      <c r="L22" s="31"/>
      <c r="M22" s="31"/>
    </row>
    <row r="23" spans="1:13" s="9" customFormat="1" ht="13.5" customHeight="1">
      <c r="A23" s="19" t="s">
        <v>13</v>
      </c>
      <c r="B23" s="11">
        <f>D23+F23+H23+J23</f>
        <v>902185</v>
      </c>
      <c r="C23" s="31">
        <f>SUM(E23+G23+I23+K23+L23+M23)</f>
        <v>10310108.599999998</v>
      </c>
      <c r="D23" s="11">
        <v>649810</v>
      </c>
      <c r="E23" s="31">
        <v>7247463.2000000002</v>
      </c>
      <c r="F23" s="11">
        <v>251561</v>
      </c>
      <c r="G23" s="31">
        <v>2362772.4</v>
      </c>
      <c r="H23" s="11">
        <v>808</v>
      </c>
      <c r="I23" s="31">
        <v>5908.2</v>
      </c>
      <c r="J23" s="11">
        <v>6</v>
      </c>
      <c r="K23" s="31">
        <v>50.5</v>
      </c>
      <c r="L23" s="31">
        <v>792678.2</v>
      </c>
      <c r="M23" s="31">
        <v>-98763.9</v>
      </c>
    </row>
    <row r="24" spans="1:13" s="9" customFormat="1" ht="13.5" customHeight="1">
      <c r="A24" s="18"/>
      <c r="B24" s="11"/>
      <c r="C24" s="31"/>
      <c r="D24" s="12"/>
      <c r="E24" s="31"/>
      <c r="F24" s="12"/>
      <c r="G24" s="31"/>
      <c r="H24" s="12"/>
      <c r="I24" s="31"/>
      <c r="J24" s="12"/>
      <c r="K24" s="31"/>
      <c r="L24" s="31"/>
      <c r="M24" s="31"/>
    </row>
    <row r="25" spans="1:13" s="9" customFormat="1" ht="13.5" customHeight="1">
      <c r="A25" s="19" t="s">
        <v>14</v>
      </c>
      <c r="B25" s="11">
        <f>D25+F25+H25+J25</f>
        <v>908495</v>
      </c>
      <c r="C25" s="31">
        <f>SUM(E25+G25+I25+K25+L25+M25)</f>
        <v>10427712.9</v>
      </c>
      <c r="D25" s="11">
        <v>655092</v>
      </c>
      <c r="E25" s="31">
        <v>7320147</v>
      </c>
      <c r="F25" s="11">
        <v>252586</v>
      </c>
      <c r="G25" s="31">
        <v>2376988.2999999998</v>
      </c>
      <c r="H25" s="11">
        <v>810</v>
      </c>
      <c r="I25" s="31">
        <v>5940.7</v>
      </c>
      <c r="J25" s="11">
        <v>7</v>
      </c>
      <c r="K25" s="31">
        <v>67.099999999999994</v>
      </c>
      <c r="L25" s="31">
        <f>786963.9</f>
        <v>786963.9</v>
      </c>
      <c r="M25" s="31">
        <f>-62394.2+0.1</f>
        <v>-62394.1</v>
      </c>
    </row>
    <row r="26" spans="1:13" s="9" customFormat="1" ht="13.5" customHeight="1">
      <c r="A26" s="18"/>
      <c r="B26" s="11"/>
      <c r="C26" s="31"/>
      <c r="D26" s="11"/>
      <c r="E26" s="31"/>
      <c r="F26" s="11"/>
      <c r="G26" s="31"/>
      <c r="H26" s="11"/>
      <c r="I26" s="31"/>
      <c r="J26" s="11"/>
      <c r="K26" s="31"/>
      <c r="L26" s="31"/>
      <c r="M26" s="31"/>
    </row>
    <row r="27" spans="1:13" s="9" customFormat="1" ht="13.5" customHeight="1">
      <c r="A27" s="19" t="s">
        <v>15</v>
      </c>
      <c r="B27" s="11">
        <f>D27+F27+H27+J27</f>
        <v>912495</v>
      </c>
      <c r="C27" s="31">
        <f>SUM(E27+G27+I27+K27+L27+M27)</f>
        <v>12044624.200000001</v>
      </c>
      <c r="D27" s="11">
        <v>658141</v>
      </c>
      <c r="E27" s="31">
        <v>8561911.8000000007</v>
      </c>
      <c r="F27" s="11">
        <v>253534</v>
      </c>
      <c r="G27" s="31">
        <v>2783994.6</v>
      </c>
      <c r="H27" s="11">
        <v>813</v>
      </c>
      <c r="I27" s="31">
        <v>6861.3</v>
      </c>
      <c r="J27" s="11">
        <v>7</v>
      </c>
      <c r="K27" s="31">
        <v>78</v>
      </c>
      <c r="L27" s="31">
        <v>742853.9</v>
      </c>
      <c r="M27" s="31">
        <v>-51075.4</v>
      </c>
    </row>
    <row r="28" spans="1:13" s="9" customFormat="1" ht="13.5" customHeight="1">
      <c r="A28" s="18"/>
      <c r="B28" s="11"/>
      <c r="C28" s="31"/>
      <c r="D28" s="11"/>
      <c r="E28" s="31"/>
      <c r="F28" s="11"/>
      <c r="G28" s="31"/>
      <c r="H28" s="11"/>
      <c r="I28" s="31"/>
      <c r="J28" s="11"/>
      <c r="K28" s="31"/>
      <c r="L28" s="31"/>
      <c r="M28" s="31"/>
    </row>
    <row r="29" spans="1:13" s="9" customFormat="1" ht="13.5" customHeight="1">
      <c r="A29" s="19" t="s">
        <v>16</v>
      </c>
      <c r="B29" s="11">
        <f>D29+F29+H29+J29</f>
        <v>916224</v>
      </c>
      <c r="C29" s="31">
        <f>SUM(E29+G29+I29+K29+L29+M29)</f>
        <v>10193294.300000001</v>
      </c>
      <c r="D29" s="11">
        <v>660968</v>
      </c>
      <c r="E29" s="31">
        <v>7406130</v>
      </c>
      <c r="F29" s="11">
        <v>254430</v>
      </c>
      <c r="G29" s="31">
        <v>2408186</v>
      </c>
      <c r="H29" s="11">
        <v>819</v>
      </c>
      <c r="I29" s="31">
        <v>5882.9</v>
      </c>
      <c r="J29" s="11">
        <v>7</v>
      </c>
      <c r="K29" s="31">
        <v>67.099999999999994</v>
      </c>
      <c r="L29" s="31">
        <v>419837.3</v>
      </c>
      <c r="M29" s="31">
        <f>-46809.1+0.1</f>
        <v>-46809</v>
      </c>
    </row>
    <row r="30" spans="1:13" s="9" customFormat="1" ht="13.5" customHeight="1">
      <c r="A30" s="18"/>
      <c r="B30" s="11"/>
      <c r="C30" s="31"/>
      <c r="D30" s="11"/>
      <c r="E30" s="31"/>
      <c r="F30" s="11"/>
      <c r="G30" s="31"/>
      <c r="H30" s="11"/>
      <c r="I30" s="31"/>
      <c r="J30" s="11"/>
      <c r="K30" s="31"/>
      <c r="L30" s="31"/>
      <c r="M30" s="31"/>
    </row>
    <row r="31" spans="1:13" s="9" customFormat="1" ht="13.5" customHeight="1">
      <c r="A31" s="19" t="s">
        <v>17</v>
      </c>
      <c r="B31" s="11">
        <f>D31+F31+H31+J31</f>
        <v>918509</v>
      </c>
      <c r="C31" s="31">
        <f>SUM(E31+G31+I31+K31+L31+M31)</f>
        <v>10293674.4</v>
      </c>
      <c r="D31" s="11">
        <v>662923</v>
      </c>
      <c r="E31" s="31">
        <v>7435229.7999999998</v>
      </c>
      <c r="F31" s="11">
        <v>254760</v>
      </c>
      <c r="G31" s="31">
        <v>2409780</v>
      </c>
      <c r="H31" s="11">
        <v>819</v>
      </c>
      <c r="I31" s="31">
        <v>6395.7</v>
      </c>
      <c r="J31" s="11">
        <v>7</v>
      </c>
      <c r="K31" s="31">
        <v>67.099999999999994</v>
      </c>
      <c r="L31" s="31">
        <v>492536.3</v>
      </c>
      <c r="M31" s="31">
        <f>-50334.3-0.2</f>
        <v>-50334.5</v>
      </c>
    </row>
    <row r="32" spans="1:13" s="9" customFormat="1" ht="13.5" customHeight="1">
      <c r="A32" s="18"/>
      <c r="B32" s="11"/>
      <c r="C32" s="31"/>
      <c r="D32" s="11"/>
      <c r="E32" s="31"/>
      <c r="F32" s="11"/>
      <c r="G32" s="31"/>
      <c r="H32" s="11"/>
      <c r="I32" s="31"/>
      <c r="J32" s="11"/>
      <c r="K32" s="31"/>
      <c r="L32" s="31"/>
      <c r="M32" s="31"/>
    </row>
    <row r="33" spans="1:13" s="9" customFormat="1" ht="13.5" customHeight="1">
      <c r="A33" s="19" t="s">
        <v>18</v>
      </c>
      <c r="B33" s="11">
        <f>D33+F33+H33+J33</f>
        <v>921040</v>
      </c>
      <c r="C33" s="31">
        <f>SUM(E33+G33+I33+K33+L33+M33)</f>
        <v>10567985.4</v>
      </c>
      <c r="D33" s="11">
        <v>664900</v>
      </c>
      <c r="E33" s="31">
        <v>7463767.9000000004</v>
      </c>
      <c r="F33" s="11">
        <v>255309</v>
      </c>
      <c r="G33" s="31">
        <v>2421396.5</v>
      </c>
      <c r="H33" s="11">
        <v>824</v>
      </c>
      <c r="I33" s="31">
        <v>6012.8</v>
      </c>
      <c r="J33" s="11">
        <v>7</v>
      </c>
      <c r="K33" s="31">
        <v>67.099999999999994</v>
      </c>
      <c r="L33" s="31">
        <v>735487.1</v>
      </c>
      <c r="M33" s="31">
        <v>-58746</v>
      </c>
    </row>
    <row r="34" spans="1:13" s="9" customFormat="1" ht="13.5" customHeight="1">
      <c r="A34" s="18"/>
      <c r="B34" s="11"/>
      <c r="C34" s="31"/>
      <c r="D34" s="11"/>
      <c r="E34" s="31"/>
      <c r="F34" s="11"/>
      <c r="G34" s="31"/>
      <c r="H34" s="11"/>
      <c r="I34" s="31"/>
      <c r="J34" s="11"/>
      <c r="K34" s="31"/>
      <c r="L34" s="31"/>
      <c r="M34" s="31"/>
    </row>
    <row r="35" spans="1:13" s="9" customFormat="1" ht="13.5" customHeight="1">
      <c r="A35" s="19" t="s">
        <v>19</v>
      </c>
      <c r="B35" s="11">
        <f>D35+F35+H35+J35</f>
        <v>924963</v>
      </c>
      <c r="C35" s="31">
        <f>SUM(E35+G35+I35+K35+L35+M35)</f>
        <v>10322577.5</v>
      </c>
      <c r="D35" s="11">
        <v>667987</v>
      </c>
      <c r="E35" s="31">
        <v>7499120.7000000002</v>
      </c>
      <c r="F35" s="11">
        <v>256142</v>
      </c>
      <c r="G35" s="31">
        <v>2430946.6</v>
      </c>
      <c r="H35" s="11">
        <v>827</v>
      </c>
      <c r="I35" s="31">
        <v>6213.1</v>
      </c>
      <c r="J35" s="11">
        <v>7</v>
      </c>
      <c r="K35" s="31">
        <v>67.099999999999994</v>
      </c>
      <c r="L35" s="31">
        <v>535659.5</v>
      </c>
      <c r="M35" s="31">
        <f>-149429.4-0.1</f>
        <v>-149429.5</v>
      </c>
    </row>
    <row r="36" spans="1:13" s="9" customFormat="1" ht="13.5" customHeight="1">
      <c r="A36" s="18"/>
      <c r="B36" s="11"/>
      <c r="C36" s="31"/>
      <c r="D36" s="11"/>
      <c r="E36" s="31"/>
      <c r="F36" s="11"/>
      <c r="G36" s="31"/>
      <c r="H36" s="11"/>
      <c r="I36" s="31"/>
      <c r="J36" s="11"/>
      <c r="K36" s="31"/>
      <c r="L36" s="31"/>
      <c r="M36" s="31"/>
    </row>
    <row r="37" spans="1:13" s="9" customFormat="1" ht="13.5" customHeight="1">
      <c r="A37" s="19" t="s">
        <v>20</v>
      </c>
      <c r="B37" s="11">
        <f>D37+F37+H37+J37</f>
        <v>927416</v>
      </c>
      <c r="C37" s="31">
        <f>SUM(E37+G37+I37+K37+L37+M37)</f>
        <v>10466064.800000001</v>
      </c>
      <c r="D37" s="11">
        <v>670156</v>
      </c>
      <c r="E37" s="31">
        <v>7548062.0999999996</v>
      </c>
      <c r="F37" s="11">
        <v>256427</v>
      </c>
      <c r="G37" s="31">
        <v>2438925.7000000002</v>
      </c>
      <c r="H37" s="11">
        <v>826</v>
      </c>
      <c r="I37" s="31">
        <v>6034.6</v>
      </c>
      <c r="J37" s="11">
        <v>7</v>
      </c>
      <c r="K37" s="31">
        <v>67.099999999999994</v>
      </c>
      <c r="L37" s="31">
        <v>522424.4</v>
      </c>
      <c r="M37" s="31">
        <f>-49449.2+0.1</f>
        <v>-49449.1</v>
      </c>
    </row>
    <row r="38" spans="1:13" s="9" customFormat="1" ht="13.5" customHeight="1">
      <c r="A38" s="18"/>
      <c r="B38" s="11"/>
      <c r="C38" s="31"/>
      <c r="D38" s="12"/>
      <c r="E38" s="31"/>
      <c r="F38" s="11"/>
      <c r="G38" s="31"/>
      <c r="H38" s="11"/>
      <c r="I38" s="31"/>
      <c r="J38" s="11"/>
      <c r="K38" s="31"/>
      <c r="L38" s="31"/>
      <c r="M38" s="30"/>
    </row>
    <row r="39" spans="1:13" s="9" customFormat="1" ht="13.5" customHeight="1">
      <c r="A39" s="19" t="s">
        <v>21</v>
      </c>
      <c r="B39" s="11"/>
      <c r="C39" s="31"/>
      <c r="D39" s="11"/>
      <c r="E39" s="31"/>
      <c r="F39" s="11"/>
      <c r="G39" s="31"/>
      <c r="H39" s="11"/>
      <c r="I39" s="31"/>
      <c r="J39" s="11"/>
      <c r="K39" s="32"/>
      <c r="L39" s="31"/>
      <c r="M39" s="30"/>
    </row>
    <row r="40" spans="1:13" s="9" customFormat="1" ht="13.5" customHeight="1">
      <c r="A40" s="20" t="s">
        <v>23</v>
      </c>
      <c r="B40" s="11">
        <v>0</v>
      </c>
      <c r="C40" s="31">
        <f>SUM(E40+G40+I40+K40+L40+M40)</f>
        <v>5716389.5</v>
      </c>
      <c r="D40" s="11">
        <v>627515</v>
      </c>
      <c r="E40" s="31">
        <v>4278391.3</v>
      </c>
      <c r="F40" s="11">
        <v>249167</v>
      </c>
      <c r="G40" s="31">
        <v>1434435.2</v>
      </c>
      <c r="H40" s="11">
        <v>804</v>
      </c>
      <c r="I40" s="31">
        <v>3531.6</v>
      </c>
      <c r="J40" s="11">
        <v>6</v>
      </c>
      <c r="K40" s="31">
        <v>31.4</v>
      </c>
      <c r="L40" s="31">
        <v>0</v>
      </c>
      <c r="M40" s="30">
        <v>0</v>
      </c>
    </row>
    <row r="41" spans="1:13" s="9" customFormat="1" ht="13.5" customHeight="1">
      <c r="A41" s="20" t="s">
        <v>22</v>
      </c>
      <c r="B41" s="11">
        <v>0</v>
      </c>
      <c r="C41" s="31">
        <f>SUM(E41+G41+I41+K41+L41+M41)</f>
        <v>6443285.3999999994</v>
      </c>
      <c r="D41" s="11">
        <v>670743</v>
      </c>
      <c r="E41" s="31">
        <v>4870444</v>
      </c>
      <c r="F41" s="11">
        <v>257001</v>
      </c>
      <c r="G41" s="31">
        <v>1568910.6</v>
      </c>
      <c r="H41" s="11">
        <v>826</v>
      </c>
      <c r="I41" s="31">
        <v>3887.5</v>
      </c>
      <c r="J41" s="11">
        <v>7</v>
      </c>
      <c r="K41" s="31">
        <v>43.3</v>
      </c>
      <c r="L41" s="31">
        <v>0</v>
      </c>
      <c r="M41" s="30">
        <v>0</v>
      </c>
    </row>
    <row r="42" spans="1:13" s="9" customFormat="1" ht="13.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6"/>
      <c r="M42" s="26"/>
    </row>
    <row r="43" spans="1:13" s="5" customFormat="1" ht="13.5" customHeight="1">
      <c r="A43" s="21" t="s">
        <v>25</v>
      </c>
      <c r="L43" s="6"/>
      <c r="M43" s="6"/>
    </row>
    <row r="44" spans="1:13" s="5" customFormat="1" ht="13.5" customHeight="1">
      <c r="A44" s="21" t="s">
        <v>26</v>
      </c>
      <c r="L44" s="6"/>
      <c r="M44" s="6"/>
    </row>
    <row r="45" spans="1:13" s="5" customFormat="1" ht="13.5" customHeight="1">
      <c r="A45" s="21" t="s">
        <v>24</v>
      </c>
      <c r="L45" s="6"/>
      <c r="M45" s="6"/>
    </row>
    <row r="46" spans="1:13" s="5" customFormat="1" ht="13.5" customHeight="1">
      <c r="A46" s="33" t="s">
        <v>36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5" customFormat="1" ht="13.5" customHeight="1">
      <c r="A47" s="21" t="s">
        <v>31</v>
      </c>
      <c r="L47" s="6"/>
      <c r="M47" s="6"/>
    </row>
    <row r="48" spans="1:13" s="5" customFormat="1" ht="13.5" customHeight="1">
      <c r="A48" s="22" t="s">
        <v>27</v>
      </c>
    </row>
    <row r="49" spans="1:13" s="5" customFormat="1" ht="13.5" customHeight="1">
      <c r="A49" s="21" t="s">
        <v>32</v>
      </c>
      <c r="L49" s="6"/>
      <c r="M49" s="6"/>
    </row>
    <row r="50" spans="1:13" s="5" customFormat="1" ht="13.5" customHeight="1">
      <c r="A50" s="21" t="s">
        <v>33</v>
      </c>
      <c r="L50" s="6"/>
      <c r="M50" s="6"/>
    </row>
    <row r="51" spans="1:13" s="9" customFormat="1" ht="13.5" customHeight="1">
      <c r="A51" s="19"/>
      <c r="L51" s="10"/>
      <c r="M51" s="10"/>
    </row>
    <row r="52" spans="1:13" s="9" customFormat="1" ht="13.5" customHeight="1">
      <c r="A52" s="18"/>
      <c r="L52" s="10"/>
      <c r="M52" s="10"/>
    </row>
    <row r="53" spans="1:13" s="9" customFormat="1" ht="13.5" customHeight="1">
      <c r="A53" s="27"/>
    </row>
    <row r="54" spans="1:13" ht="12.75">
      <c r="A54" s="1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</sheetData>
  <mergeCells count="11">
    <mergeCell ref="A6:M6"/>
    <mergeCell ref="A8:M8"/>
    <mergeCell ref="A10:A11"/>
    <mergeCell ref="L10:L11"/>
    <mergeCell ref="M10:M11"/>
    <mergeCell ref="B10:C10"/>
    <mergeCell ref="F10:G10"/>
    <mergeCell ref="H10:I10"/>
    <mergeCell ref="J10:K10"/>
    <mergeCell ref="D10:E10"/>
    <mergeCell ref="A46:M46"/>
  </mergeCells>
  <phoneticPr fontId="0" type="noConversion"/>
  <pageMargins left="0.98425196850393704" right="0" top="0" bottom="0.59055118110236227" header="0" footer="0"/>
  <pageSetup scale="52" firstPageNumber="192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2.1.4_2014</vt:lpstr>
      <vt:lpstr>A_IMPRESIÓN_IM</vt:lpstr>
      <vt:lpstr>'2.1.4_2014'!Área_de_impresión</vt:lpstr>
      <vt:lpstr>'2.1.4_2014'!Imprimir_área_IM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2015-04-08T19:51:58Z</cp:lastPrinted>
  <dcterms:created xsi:type="dcterms:W3CDTF">2004-01-22T14:26:38Z</dcterms:created>
  <dcterms:modified xsi:type="dcterms:W3CDTF">2015-04-08T19:54:07Z</dcterms:modified>
</cp:coreProperties>
</file>